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<sst xmlns="http://schemas.openxmlformats.org/spreadsheetml/2006/main" count="2859" uniqueCount="2079">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</sst>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Твърдица</v>
      </c>
      <c r="C2" s="1676"/>
      <c r="D2" s="1677"/>
      <c r="E2" s="1019"/>
      <c r="F2" s="1020">
        <f>+OTCHET!H9</f>
        <v>0</v>
      </c>
      <c r="G2" s="1021" t="str">
        <f>+OTCHET!F12</f>
        <v>7004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2207</v>
      </c>
      <c r="K80" s="1095"/>
      <c r="L80" s="1120">
        <f>+IF($P$2=33,$Q80,0)</f>
        <v>0</v>
      </c>
      <c r="M80" s="1095"/>
      <c r="N80" s="1121">
        <f>+ROUND(+G80+J80+L80,0)</f>
        <v>2207</v>
      </c>
      <c r="O80" s="1097"/>
      <c r="P80" s="1119">
        <f>+ROUND(OTCHET!E429,0)</f>
        <v>0</v>
      </c>
      <c r="Q80" s="1120">
        <f>+ROUND(OTCHET!L429,0)</f>
        <v>2207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2207</v>
      </c>
      <c r="K81" s="1095"/>
      <c r="L81" s="1242">
        <f>+ROUND(L79+L80,0)</f>
        <v>0</v>
      </c>
      <c r="M81" s="1095"/>
      <c r="N81" s="1243">
        <f>+ROUND(N79+N80,0)</f>
        <v>2207</v>
      </c>
      <c r="O81" s="1097"/>
      <c r="P81" s="1241">
        <f>+ROUND(P79+P80,0)</f>
        <v>0</v>
      </c>
      <c r="Q81" s="1242">
        <f>+ROUND(Q79+Q80,0)</f>
        <v>2207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44357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2207</v>
      </c>
      <c r="G56" s="893">
        <f>+G57+G58+G62</f>
        <v>0</v>
      </c>
      <c r="H56" s="894">
        <f>+H57+H58+H62</f>
        <v>2207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2207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2207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2207</v>
      </c>
      <c r="G59" s="906">
        <f>+OTCHET!I422+OTCHET!I423+OTCHET!I424+OTCHET!I425+OTCHET!I426</f>
        <v>0</v>
      </c>
      <c r="H59" s="907">
        <f>+OTCHET!J422+OTCHET!J423+OTCHET!J424+OTCHET!J425+OTCHET!J426</f>
        <v>2207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1860</v>
      </c>
      <c r="C9" s="1801"/>
      <c r="D9" s="1802"/>
      <c r="E9" s="115">
        <v>44197</v>
      </c>
      <c r="F9" s="116">
        <v>44347</v>
      </c>
      <c r="G9" s="113"/>
      <c r="H9" s="1415"/>
      <c r="I9" s="1845"/>
      <c r="J9" s="184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47" t="s">
        <v>963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Твърдица</v>
      </c>
      <c r="C12" s="1804"/>
      <c r="D12" s="1805"/>
      <c r="E12" s="118" t="s">
        <v>957</v>
      </c>
      <c r="F12" s="1585" t="s">
        <v>1540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75" t="s">
        <v>2053</v>
      </c>
      <c r="F19" s="1776"/>
      <c r="G19" s="1776"/>
      <c r="H19" s="1777"/>
      <c r="I19" s="1790" t="s">
        <v>2054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465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467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9" t="str">
        <f>$B$9</f>
        <v>Твърдица</v>
      </c>
      <c r="C176" s="1770"/>
      <c r="D176" s="1771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Твърдица</v>
      </c>
      <c r="C179" s="1804"/>
      <c r="D179" s="1805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75" t="s">
        <v>2055</v>
      </c>
      <c r="F183" s="1776"/>
      <c r="G183" s="1776"/>
      <c r="H183" s="1777"/>
      <c r="I183" s="1778" t="s">
        <v>2056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5" t="s">
        <v>742</v>
      </c>
      <c r="D190" s="176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192</v>
      </c>
      <c r="D196" s="178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198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269</v>
      </c>
      <c r="D223" s="175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717</v>
      </c>
      <c r="D227" s="175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217</v>
      </c>
      <c r="D233" s="175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219</v>
      </c>
      <c r="D236" s="175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222</v>
      </c>
      <c r="D240" s="175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231</v>
      </c>
      <c r="D255" s="175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232</v>
      </c>
      <c r="D256" s="175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233</v>
      </c>
      <c r="D257" s="175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234</v>
      </c>
      <c r="D258" s="175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1657</v>
      </c>
      <c r="D265" s="175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1654</v>
      </c>
      <c r="D269" s="175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1655</v>
      </c>
      <c r="D270" s="175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270</v>
      </c>
      <c r="D272" s="175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9" t="s">
        <v>245</v>
      </c>
      <c r="D275" s="176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9" t="s">
        <v>246</v>
      </c>
      <c r="D276" s="176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9" t="s">
        <v>619</v>
      </c>
      <c r="D284" s="176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9" t="s">
        <v>681</v>
      </c>
      <c r="D287" s="176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682</v>
      </c>
      <c r="D288" s="175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1" t="s">
        <v>909</v>
      </c>
      <c r="D293" s="176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57" t="s">
        <v>690</v>
      </c>
      <c r="D297" s="175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9" t="str">
        <f>$B$9</f>
        <v>Твърдица</v>
      </c>
      <c r="C350" s="1770"/>
      <c r="D350" s="1771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Твърдица</v>
      </c>
      <c r="C353" s="1804"/>
      <c r="D353" s="1805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3" t="s">
        <v>2057</v>
      </c>
      <c r="F357" s="1794"/>
      <c r="G357" s="1794"/>
      <c r="H357" s="179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273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284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306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250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251</v>
      </c>
      <c r="D391" s="1813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253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254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916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676</v>
      </c>
      <c r="D405" s="181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677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695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257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762</v>
      </c>
      <c r="D422" s="181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700</v>
      </c>
      <c r="D423" s="181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258</v>
      </c>
      <c r="D424" s="1813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2207</v>
      </c>
      <c r="K424" s="1474">
        <v>0</v>
      </c>
      <c r="L424" s="1378">
        <f>I424+J424+K424</f>
        <v>2207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679</v>
      </c>
      <c r="D425" s="1813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920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2207</v>
      </c>
      <c r="K429" s="515">
        <f t="shared" si="97"/>
        <v>0</v>
      </c>
      <c r="L429" s="512">
        <f t="shared" si="97"/>
        <v>2207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9" t="str">
        <f>$B$9</f>
        <v>Твърдица</v>
      </c>
      <c r="C435" s="1770"/>
      <c r="D435" s="1771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Твърдица</v>
      </c>
      <c r="C438" s="1804"/>
      <c r="D438" s="1805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5" t="s">
        <v>2059</v>
      </c>
      <c r="F442" s="1776"/>
      <c r="G442" s="1776"/>
      <c r="H442" s="1777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7" t="str">
        <f>$B$7</f>
        <v>ОТЧЕТНИ ДАННИ ПО ЕБК ЗА СМЕТКИТЕ ЗА СРЕДСТВАТА ОТ ЕВРОПЕЙСКИЯ СЪЮЗ - ДЕС</v>
      </c>
      <c r="C449" s="1768"/>
      <c r="D449" s="176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9" t="str">
        <f>$B$9</f>
        <v>Твърдица</v>
      </c>
      <c r="C451" s="1770"/>
      <c r="D451" s="1771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Твърдица</v>
      </c>
      <c r="C454" s="1804"/>
      <c r="D454" s="1805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7" t="s">
        <v>2061</v>
      </c>
      <c r="F458" s="1788"/>
      <c r="G458" s="1788"/>
      <c r="H458" s="178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763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766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1950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769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776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924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929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930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931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932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310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934</v>
      </c>
      <c r="D535" s="1823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935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936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937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946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951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828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9" t="s">
        <v>2076</v>
      </c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872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31" t="s">
        <v>2077</v>
      </c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875</v>
      </c>
      <c r="C604" s="1838"/>
      <c r="D604" s="672" t="s">
        <v>876</v>
      </c>
      <c r="E604" s="673"/>
      <c r="F604" s="674"/>
      <c r="G604" s="1839" t="s">
        <v>872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>
        <v>44357</v>
      </c>
      <c r="C605" s="1841"/>
      <c r="D605" s="675" t="s">
        <v>877</v>
      </c>
      <c r="E605" s="676" t="s">
        <v>2078</v>
      </c>
      <c r="F605" s="677"/>
      <c r="G605" s="678" t="s">
        <v>878</v>
      </c>
      <c r="H605" s="1842"/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7" t="str">
        <f>$B$7</f>
        <v>ОТЧЕТНИ ДАННИ ПО ЕБК ЗА СМЕТКИТЕ ЗА СРЕДСТВАТА ОТ ЕВРОПЕЙСКИЯ СЪЮЗ - ДЕС</v>
      </c>
      <c r="C621" s="1768"/>
      <c r="D621" s="176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9" t="str">
        <f>$B$9</f>
        <v>Твърдица</v>
      </c>
      <c r="C623" s="1770"/>
      <c r="D623" s="1771"/>
      <c r="E623" s="115">
        <f>$E$9</f>
        <v>44197</v>
      </c>
      <c r="F623" s="226">
        <f>$F$9</f>
        <v>44347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2" t="str">
        <f>$B$12</f>
        <v>Твърдица</v>
      </c>
      <c r="C626" s="1773"/>
      <c r="D626" s="1774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75" t="s">
        <v>2072</v>
      </c>
      <c r="F630" s="1776"/>
      <c r="G630" s="1776"/>
      <c r="H630" s="1777"/>
      <c r="I630" s="1778" t="s">
        <v>2073</v>
      </c>
      <c r="J630" s="1779"/>
      <c r="K630" s="1779"/>
      <c r="L630" s="178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2071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1" t="s">
        <v>739</v>
      </c>
      <c r="D637" s="178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5" t="s">
        <v>742</v>
      </c>
      <c r="D640" s="1766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3" t="s">
        <v>192</v>
      </c>
      <c r="D646" s="1784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197</v>
      </c>
      <c r="D654" s="1786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5" t="s">
        <v>198</v>
      </c>
      <c r="D655" s="1766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5" t="s">
        <v>269</v>
      </c>
      <c r="D673" s="175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5" t="s">
        <v>717</v>
      </c>
      <c r="D677" s="175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5" t="s">
        <v>217</v>
      </c>
      <c r="D683" s="175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5" t="s">
        <v>219</v>
      </c>
      <c r="D686" s="175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5" t="s">
        <v>222</v>
      </c>
      <c r="D690" s="175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5" t="s">
        <v>231</v>
      </c>
      <c r="D705" s="175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5" t="s">
        <v>232</v>
      </c>
      <c r="D706" s="175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5" t="s">
        <v>233</v>
      </c>
      <c r="D707" s="175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5" t="s">
        <v>234</v>
      </c>
      <c r="D708" s="175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5" t="s">
        <v>1657</v>
      </c>
      <c r="D715" s="175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5" t="s">
        <v>1654</v>
      </c>
      <c r="D719" s="175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5" t="s">
        <v>1655</v>
      </c>
      <c r="D720" s="175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5" t="s">
        <v>270</v>
      </c>
      <c r="D722" s="175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9" t="s">
        <v>245</v>
      </c>
      <c r="D725" s="176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9" t="s">
        <v>246</v>
      </c>
      <c r="D726" s="176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9" t="s">
        <v>619</v>
      </c>
      <c r="D734" s="176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9" t="s">
        <v>681</v>
      </c>
      <c r="D737" s="176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5" t="s">
        <v>682</v>
      </c>
      <c r="D738" s="175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1" t="s">
        <v>909</v>
      </c>
      <c r="D743" s="1762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7" t="s">
        <v>690</v>
      </c>
      <c r="D747" s="1758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7" t="s">
        <v>690</v>
      </c>
      <c r="D748" s="1758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67">
        <f>$B$7</f>
        <v>0</v>
      </c>
      <c r="J14" s="1768"/>
      <c r="K14" s="176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9">
        <f>$B$9</f>
        <v>0</v>
      </c>
      <c r="J16" s="1770"/>
      <c r="K16" s="177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2">
        <f>$B$12</f>
        <v>0</v>
      </c>
      <c r="J19" s="1773"/>
      <c r="K19" s="1774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75" t="s">
        <v>2072</v>
      </c>
      <c r="M23" s="1776"/>
      <c r="N23" s="1776"/>
      <c r="O23" s="1777"/>
      <c r="P23" s="1778" t="s">
        <v>2073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742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192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198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269</v>
      </c>
      <c r="K66" s="175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717</v>
      </c>
      <c r="K70" s="175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217</v>
      </c>
      <c r="K76" s="175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219</v>
      </c>
      <c r="K79" s="175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222</v>
      </c>
      <c r="K83" s="175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231</v>
      </c>
      <c r="K98" s="175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232</v>
      </c>
      <c r="K99" s="175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233</v>
      </c>
      <c r="K100" s="175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234</v>
      </c>
      <c r="K101" s="175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1657</v>
      </c>
      <c r="K108" s="175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1654</v>
      </c>
      <c r="K112" s="175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1655</v>
      </c>
      <c r="K113" s="175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270</v>
      </c>
      <c r="K115" s="175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9" t="s">
        <v>245</v>
      </c>
      <c r="K118" s="176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9" t="s">
        <v>246</v>
      </c>
      <c r="K119" s="176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9" t="s">
        <v>619</v>
      </c>
      <c r="K127" s="176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9" t="s">
        <v>681</v>
      </c>
      <c r="K130" s="176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682</v>
      </c>
      <c r="K131" s="175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1" t="s">
        <v>909</v>
      </c>
      <c r="K136" s="176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7" t="s">
        <v>690</v>
      </c>
      <c r="K140" s="175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7" t="s">
        <v>690</v>
      </c>
      <c r="K141" s="1758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2021-06-10T05:48:09Z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