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<sst xmlns="http://schemas.openxmlformats.org/spreadsheetml/2006/main" count="2768" uniqueCount="2087">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</sst>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45169</v>
      </c>
      <c r="M6" s="1008"/>
      <c r="N6" s="1033" t="s">
        <v>983</v>
      </c>
      <c r="O6" s="997"/>
      <c r="P6" s="1034">
        <f>OTCHET!F9</f>
        <v>45169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45169</v>
      </c>
      <c r="H9" s="1008"/>
      <c r="I9" s="1058">
        <f>+L4</f>
        <v>2023</v>
      </c>
      <c r="J9" s="1059">
        <f>+L6</f>
        <v>45169</v>
      </c>
      <c r="K9" s="1060"/>
      <c r="L9" s="1061">
        <f>+L6</f>
        <v>45169</v>
      </c>
      <c r="M9" s="1060"/>
      <c r="N9" s="1062">
        <f>+L6</f>
        <v>45169</v>
      </c>
      <c r="O9" s="1063"/>
      <c r="P9" s="1064">
        <f>+L4</f>
        <v>2023</v>
      </c>
      <c r="Q9" s="1062">
        <f>+L6</f>
        <v>45169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45180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45169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7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РА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1851</v>
      </c>
      <c r="C9" s="1817"/>
      <c r="D9" s="1818"/>
      <c r="E9" s="115">
        <f>DATE($C$3,1,1)</f>
        <v>44927</v>
      </c>
      <c r="F9" s="116">
        <v>45169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август</v>
      </c>
      <c r="G10" s="113"/>
      <c r="H10" s="114"/>
      <c r="I10" s="1750" t="s">
        <v>954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948</v>
      </c>
      <c r="F12" s="1571" t="s">
        <v>1531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9" t="str">
        <f>CONCATENATE("Уточнен план ",$C$3," - ПРИХОДИ")</f>
        <v>Уточнен план 2023 - ПРИХОДИ</v>
      </c>
      <c r="F19" s="1820"/>
      <c r="G19" s="1820"/>
      <c r="H19" s="1821"/>
      <c r="I19" s="1825" t="str">
        <f>CONCATENATE("Отчет ",$C$3," - ПРИХОДИ")</f>
        <v>Отчет 2023 -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464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СРЕДСТВАТА ОТ ЕВРОПЕЙСКИЯ СЪЮЗ - РА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44927</v>
      </c>
      <c r="F176" s="226">
        <f>$F$9</f>
        <v>45169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9" t="str">
        <f>CONCATENATE("Уточнен план ",$C$3," - РАЗХОДИ - рекапитулация")</f>
        <v>Уточнен план 2023 -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2023 -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730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733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189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194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195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266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708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214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216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217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218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1643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219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228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229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230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231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1648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1645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1646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241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267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242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243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614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672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673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СРЕДСТВАТА ОТ ЕВРОПЕЙСКИЯ СЪЮЗ - РА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44927</v>
      </c>
      <c r="F350" s="407">
        <f>$F$9</f>
        <v>45169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1" t="str">
        <f>CONCATENATE("Уточнен план ",$C$3," - ТРАНСФЕРИ и ВРЕМ. БЕЗЛ. ЗАЕМИ")</f>
        <v>Уточнен план 2023 -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2023 -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270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281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303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247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248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250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251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907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667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668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686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254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753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691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255</v>
      </c>
      <c r="D424" s="1753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670</v>
      </c>
      <c r="D425" s="1753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911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СРЕДСТВАТА ОТ ЕВРОПЕЙСКИЯ СЪЮЗ - РА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44927</v>
      </c>
      <c r="F435" s="407">
        <f>$F$9</f>
        <v>45169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2023 - БЮДЖЕТНО САЛДО</v>
      </c>
      <c r="F442" s="1820"/>
      <c r="G442" s="1820"/>
      <c r="H442" s="1821"/>
      <c r="I442" s="1837" t="str">
        <f>CONCATENATE("Отчет ",$C$3," - БЮДЖЕТНО САЛДО")</f>
        <v>Отчет 2023 -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СРЕДСТВАТА ОТ ЕВРОПЕЙСКИЯ СЪЮЗ - РА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44927</v>
      </c>
      <c r="F451" s="407">
        <f>$F$9</f>
        <v>45169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2" t="str">
        <f>CONCATENATE("Уточнен план ",$C$3," - ФИНАНСИРАНЕ НА БЮДЖЕТНО САЛДО")</f>
        <v>Уточнен план 2023 -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2023 -ФИНАНСИРАНЕ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754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757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1941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760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767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915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920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921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922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923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307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925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926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927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928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937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942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819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4" t="s">
        <v>2084</v>
      </c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863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57" t="s">
        <v>2085</v>
      </c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866</v>
      </c>
      <c r="C604" s="1741"/>
      <c r="D604" s="661" t="s">
        <v>867</v>
      </c>
      <c r="E604" s="662"/>
      <c r="F604" s="663"/>
      <c r="G604" s="1742" t="s">
        <v>863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>
        <v>45180</v>
      </c>
      <c r="C605" s="1744"/>
      <c r="D605" s="664" t="s">
        <v>868</v>
      </c>
      <c r="E605" s="665" t="s">
        <v>2086</v>
      </c>
      <c r="F605" s="666"/>
      <c r="G605" s="667" t="s">
        <v>869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6" t="s">
        <v>629</v>
      </c>
      <c r="B283" s="1657"/>
      <c r="C283" s="1657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730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733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189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194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195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266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708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214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216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217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218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1647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219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228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229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230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231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1648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1645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1646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241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267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242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243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614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672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673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2023-09-11T04:39:31Z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