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<sst xmlns="http://schemas.openxmlformats.org/spreadsheetml/2006/main" count="2723" uniqueCount="2074">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</sst>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5006</v>
      </c>
      <c r="M116" s="1095"/>
      <c r="N116" s="1132">
        <f>+ROUND(+G116+J116+L116,0)</f>
        <v>5006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5006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5006</v>
      </c>
      <c r="M118" s="1095"/>
      <c r="N118" s="1209">
        <f>+ROUND(+SUM(N116:N117),0)</f>
        <v>5006</v>
      </c>
      <c r="O118" s="1097"/>
      <c r="P118" s="1207">
        <f>+ROUND(+SUM(P116:P117),0)</f>
        <v>0</v>
      </c>
      <c r="Q118" s="1208">
        <f>+ROUND(+SUM(Q116:Q117),0)</f>
        <v>5006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5006</v>
      </c>
      <c r="M120" s="1095"/>
      <c r="N120" s="1234">
        <f>+ROUND(N106+N110+N114+N118,0)</f>
        <v>5006</v>
      </c>
      <c r="O120" s="1097"/>
      <c r="P120" s="1280">
        <f>+ROUND(P106+P110+P114+P118,0)</f>
        <v>0</v>
      </c>
      <c r="Q120" s="1233">
        <f>+ROUND(Q106+Q110+Q114+Q118,0)</f>
        <v>5006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179902</v>
      </c>
      <c r="M131" s="1095"/>
      <c r="N131" s="1121">
        <f>+ROUND(+G131+J131+L131,0)</f>
        <v>179902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179902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5006</v>
      </c>
      <c r="M132" s="1095"/>
      <c r="N132" s="1296">
        <f>+ROUND(+N131-N129-N130,0)</f>
        <v>5006</v>
      </c>
      <c r="O132" s="1097"/>
      <c r="P132" s="1294">
        <f>+ROUND(+P131-P129-P130,0)</f>
        <v>0</v>
      </c>
      <c r="Q132" s="1295">
        <f>+ROUND(+Q131-Q129-Q130,0)</f>
        <v>5006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5006</v>
      </c>
      <c r="G86" s="906">
        <f>+G87+G88</f>
        <v>0</v>
      </c>
      <c r="H86" s="907">
        <f>+H87+H88</f>
        <v>5006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5006</v>
      </c>
      <c r="G88" s="964">
        <f>+OTCHET!I521+OTCHET!I524+OTCHET!I544</f>
        <v>0</v>
      </c>
      <c r="H88" s="965">
        <f>+OTCHET!J521+OTCHET!J524+OTCHET!J544</f>
        <v>5006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-179902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-179902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1865</v>
      </c>
      <c r="C9" s="1769"/>
      <c r="D9" s="1770"/>
      <c r="E9" s="115">
        <v>43831</v>
      </c>
      <c r="F9" s="116">
        <v>44012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962</v>
      </c>
      <c r="F12" s="1586" t="s">
        <v>1545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5006</v>
      </c>
      <c r="K544" s="581">
        <f t="shared" si="127"/>
        <v>0</v>
      </c>
      <c r="L544" s="578">
        <f t="shared" si="127"/>
        <v>5006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5006</v>
      </c>
      <c r="K546" s="597">
        <v>0</v>
      </c>
      <c r="L546" s="1385">
        <f t="shared" si="116"/>
        <v>5006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-5006</v>
      </c>
      <c r="K566" s="581">
        <f t="shared" si="128"/>
        <v>0</v>
      </c>
      <c r="L566" s="578">
        <f t="shared" si="128"/>
        <v>-5006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-179902</v>
      </c>
      <c r="K573" s="1627">
        <v>0</v>
      </c>
      <c r="L573" s="1393">
        <f t="shared" si="129"/>
        <v>-179902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2018</v>
      </c>
      <c r="C162" s="1500">
        <v>5561</v>
      </c>
    </row>
    <row r="163" spans="1:3" ht="15.75">
      <c r="A163" s="1500">
        <v>5562</v>
      </c>
      <c r="B163" s="1514" t="s">
        <v>2019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2021</v>
      </c>
    </row>
    <row r="366" spans="1:2" ht="18">
      <c r="A366" s="1547" t="s">
        <v>1305</v>
      </c>
      <c r="B366" s="1546" t="s">
        <v>2022</v>
      </c>
    </row>
    <row r="367" spans="1:2" ht="18">
      <c r="A367" s="1547" t="s">
        <v>1306</v>
      </c>
      <c r="B367" s="1548" t="s">
        <v>2023</v>
      </c>
    </row>
    <row r="368" spans="1:2" ht="18">
      <c r="A368" s="1547" t="s">
        <v>1307</v>
      </c>
      <c r="B368" s="1549" t="s">
        <v>2024</v>
      </c>
    </row>
    <row r="369" spans="1:2" ht="18">
      <c r="A369" s="1547" t="s">
        <v>1308</v>
      </c>
      <c r="B369" s="1549" t="s">
        <v>2025</v>
      </c>
    </row>
    <row r="370" spans="1:2" ht="18">
      <c r="A370" s="1547" t="s">
        <v>1309</v>
      </c>
      <c r="B370" s="1549" t="s">
        <v>2026</v>
      </c>
    </row>
    <row r="371" spans="1:2" ht="18">
      <c r="A371" s="1547" t="s">
        <v>1310</v>
      </c>
      <c r="B371" s="1549" t="s">
        <v>2027</v>
      </c>
    </row>
    <row r="372" spans="1:2" ht="18">
      <c r="A372" s="1547" t="s">
        <v>1311</v>
      </c>
      <c r="B372" s="1549" t="s">
        <v>2028</v>
      </c>
    </row>
    <row r="373" spans="1:2" ht="18">
      <c r="A373" s="1547" t="s">
        <v>1312</v>
      </c>
      <c r="B373" s="1550" t="s">
        <v>2029</v>
      </c>
    </row>
    <row r="374" spans="1:2" ht="18">
      <c r="A374" s="1547" t="s">
        <v>1313</v>
      </c>
      <c r="B374" s="1550" t="s">
        <v>2030</v>
      </c>
    </row>
    <row r="375" spans="1:2" ht="18">
      <c r="A375" s="1547" t="s">
        <v>1314</v>
      </c>
      <c r="B375" s="1550" t="s">
        <v>2031</v>
      </c>
    </row>
    <row r="376" spans="1:2" ht="18">
      <c r="A376" s="1547" t="s">
        <v>1315</v>
      </c>
      <c r="B376" s="1550" t="s">
        <v>2032</v>
      </c>
    </row>
    <row r="377" spans="1:2" ht="18">
      <c r="A377" s="1547" t="s">
        <v>1316</v>
      </c>
      <c r="B377" s="1551" t="s">
        <v>2033</v>
      </c>
    </row>
    <row r="378" spans="1:2" ht="18">
      <c r="A378" s="1547" t="s">
        <v>1317</v>
      </c>
      <c r="B378" s="1551" t="s">
        <v>2034</v>
      </c>
    </row>
    <row r="379" spans="1:2" ht="18">
      <c r="A379" s="1547" t="s">
        <v>1318</v>
      </c>
      <c r="B379" s="1550" t="s">
        <v>2035</v>
      </c>
    </row>
    <row r="380" spans="1:5" ht="18">
      <c r="A380" s="1547" t="s">
        <v>1319</v>
      </c>
      <c r="B380" s="1550" t="s">
        <v>2036</v>
      </c>
      <c r="C380" s="1552" t="s">
        <v>181</v>
      </c>
      <c r="E380" s="1553"/>
    </row>
    <row r="381" spans="1:5" ht="18">
      <c r="A381" s="1547" t="s">
        <v>1320</v>
      </c>
      <c r="B381" s="1549" t="s">
        <v>2037</v>
      </c>
      <c r="C381" s="1552" t="s">
        <v>181</v>
      </c>
      <c r="E381" s="1553"/>
    </row>
    <row r="382" spans="1:5" ht="18">
      <c r="A382" s="1547" t="s">
        <v>1321</v>
      </c>
      <c r="B382" s="1550" t="s">
        <v>2038</v>
      </c>
      <c r="C382" s="1552" t="s">
        <v>181</v>
      </c>
      <c r="E382" s="1553"/>
    </row>
    <row r="383" spans="1:5" ht="18">
      <c r="A383" s="1547" t="s">
        <v>1322</v>
      </c>
      <c r="B383" s="1550" t="s">
        <v>2039</v>
      </c>
      <c r="C383" s="1552" t="s">
        <v>181</v>
      </c>
      <c r="E383" s="1553"/>
    </row>
    <row r="384" spans="1:5" ht="18">
      <c r="A384" s="1547" t="s">
        <v>1323</v>
      </c>
      <c r="B384" s="1550" t="s">
        <v>2040</v>
      </c>
      <c r="C384" s="1552" t="s">
        <v>181</v>
      </c>
      <c r="E384" s="1553"/>
    </row>
    <row r="385" spans="1:5" ht="18">
      <c r="A385" s="1547" t="s">
        <v>1324</v>
      </c>
      <c r="B385" s="1550" t="s">
        <v>2041</v>
      </c>
      <c r="C385" s="1552" t="s">
        <v>181</v>
      </c>
      <c r="E385" s="1553"/>
    </row>
    <row r="386" spans="1:5" ht="18">
      <c r="A386" s="1547" t="s">
        <v>1325</v>
      </c>
      <c r="B386" s="1550" t="s">
        <v>2042</v>
      </c>
      <c r="C386" s="1552" t="s">
        <v>181</v>
      </c>
      <c r="E386" s="1553"/>
    </row>
    <row r="387" spans="1:5" ht="18">
      <c r="A387" s="1547" t="s">
        <v>1326</v>
      </c>
      <c r="B387" s="1550" t="s">
        <v>2043</v>
      </c>
      <c r="C387" s="1552" t="s">
        <v>181</v>
      </c>
      <c r="E387" s="1553"/>
    </row>
    <row r="388" spans="1:5" ht="18">
      <c r="A388" s="1547" t="s">
        <v>1327</v>
      </c>
      <c r="B388" s="1550" t="s">
        <v>2044</v>
      </c>
      <c r="C388" s="1552" t="s">
        <v>181</v>
      </c>
      <c r="E388" s="1553"/>
    </row>
    <row r="389" spans="1:5" ht="18">
      <c r="A389" s="1547" t="s">
        <v>1328</v>
      </c>
      <c r="B389" s="1549" t="s">
        <v>2045</v>
      </c>
      <c r="C389" s="1552" t="s">
        <v>181</v>
      </c>
      <c r="E389" s="1553"/>
    </row>
    <row r="390" spans="1:5" ht="18">
      <c r="A390" s="1547" t="s">
        <v>1329</v>
      </c>
      <c r="B390" s="1550" t="s">
        <v>2046</v>
      </c>
      <c r="C390" s="1552" t="s">
        <v>181</v>
      </c>
      <c r="E390" s="1553"/>
    </row>
    <row r="391" spans="1:5" ht="18">
      <c r="A391" s="1547" t="s">
        <v>1330</v>
      </c>
      <c r="B391" s="1549" t="s">
        <v>2047</v>
      </c>
      <c r="C391" s="1552" t="s">
        <v>181</v>
      </c>
      <c r="E391" s="1553"/>
    </row>
    <row r="392" spans="1:5" ht="18">
      <c r="A392" s="1547" t="s">
        <v>1331</v>
      </c>
      <c r="B392" s="1549" t="s">
        <v>2048</v>
      </c>
      <c r="C392" s="1552" t="s">
        <v>181</v>
      </c>
      <c r="E392" s="1553"/>
    </row>
    <row r="393" spans="1:5" ht="18">
      <c r="A393" s="1547" t="s">
        <v>1332</v>
      </c>
      <c r="B393" s="1549" t="s">
        <v>2049</v>
      </c>
      <c r="C393" s="1552" t="s">
        <v>181</v>
      </c>
      <c r="E393" s="1553"/>
    </row>
    <row r="394" spans="1:5" ht="18">
      <c r="A394" s="1547" t="s">
        <v>1333</v>
      </c>
      <c r="B394" s="1549" t="s">
        <v>2050</v>
      </c>
      <c r="C394" s="1552" t="s">
        <v>181</v>
      </c>
      <c r="E394" s="1553"/>
    </row>
    <row r="395" spans="1:5" ht="18">
      <c r="A395" s="1547" t="s">
        <v>1334</v>
      </c>
      <c r="B395" s="1549" t="s">
        <v>2051</v>
      </c>
      <c r="C395" s="1552" t="s">
        <v>181</v>
      </c>
      <c r="E395" s="1553"/>
    </row>
    <row r="396" spans="1:5" ht="18">
      <c r="A396" s="1547" t="s">
        <v>1335</v>
      </c>
      <c r="B396" s="1549" t="s">
        <v>2052</v>
      </c>
      <c r="C396" s="1552" t="s">
        <v>181</v>
      </c>
      <c r="E396" s="1553"/>
    </row>
    <row r="397" spans="1:5" ht="18">
      <c r="A397" s="1547" t="s">
        <v>1336</v>
      </c>
      <c r="B397" s="1549" t="s">
        <v>2053</v>
      </c>
      <c r="C397" s="1552" t="s">
        <v>181</v>
      </c>
      <c r="E397" s="1553"/>
    </row>
    <row r="398" spans="1:5" ht="18">
      <c r="A398" s="1547" t="s">
        <v>1337</v>
      </c>
      <c r="B398" s="1549" t="s">
        <v>2054</v>
      </c>
      <c r="C398" s="1552" t="s">
        <v>181</v>
      </c>
      <c r="E398" s="1553"/>
    </row>
    <row r="399" spans="1:5" ht="18">
      <c r="A399" s="1547" t="s">
        <v>1338</v>
      </c>
      <c r="B399" s="1554" t="s">
        <v>2055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2056</v>
      </c>
      <c r="C403" s="1552" t="s">
        <v>181</v>
      </c>
      <c r="E403" s="1553"/>
    </row>
    <row r="404" spans="1:5" ht="18">
      <c r="A404" s="1547" t="s">
        <v>1342</v>
      </c>
      <c r="B404" s="1534" t="s">
        <v>2057</v>
      </c>
      <c r="C404" s="1552" t="s">
        <v>181</v>
      </c>
      <c r="E404" s="1553"/>
    </row>
    <row r="405" spans="1:5" ht="18">
      <c r="A405" s="1592" t="s">
        <v>1343</v>
      </c>
      <c r="B405" s="1559" t="s">
        <v>2058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2016</v>
      </c>
      <c r="M23" s="1750"/>
      <c r="N23" s="1750"/>
      <c r="O23" s="1751"/>
      <c r="P23" s="1758" t="s">
        <v>2017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2020-07-15T06:50:53Z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